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Edital e anexos_PE90022_2025/Planilhas Limpeza SRP 2025/"/>
    </mc:Choice>
  </mc:AlternateContent>
  <xr:revisionPtr revIDLastSave="462" documentId="11_7EA501753A814B25FEAC87C0694AA955DD45D05E" xr6:coauthVersionLast="47" xr6:coauthVersionMax="47" xr10:uidLastSave="{A2FC7D39-64FD-4254-96EE-616F5CC370DC}"/>
  <bookViews>
    <workbookView xWindow="10967" yWindow="0" windowWidth="11244" windowHeight="11831" xr2:uid="{00000000-000D-0000-FFFF-FFFF00000000}"/>
  </bookViews>
  <sheets>
    <sheet name="Sheet1" sheetId="1" r:id="rId1"/>
    <sheet name="Planilha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4" i="1" l="1"/>
  <c r="I53" i="1"/>
  <c r="G36" i="1" l="1"/>
  <c r="G37" i="1"/>
  <c r="G2" i="1" l="1"/>
  <c r="E64" i="1"/>
  <c r="F64" i="1"/>
  <c r="D64" i="1"/>
  <c r="E54" i="1"/>
  <c r="F54" i="1"/>
  <c r="D54" i="1"/>
  <c r="E45" i="1"/>
  <c r="F45" i="1"/>
  <c r="D45" i="1"/>
  <c r="E32" i="1"/>
  <c r="F32" i="1"/>
  <c r="D32" i="1"/>
  <c r="E19" i="1"/>
  <c r="F19" i="1"/>
  <c r="D19" i="1"/>
  <c r="G60" i="1"/>
  <c r="G61" i="1"/>
  <c r="G62" i="1"/>
  <c r="G63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20" i="1"/>
  <c r="G21" i="1"/>
  <c r="G22" i="1"/>
  <c r="G23" i="1"/>
  <c r="G24" i="1"/>
  <c r="G25" i="1"/>
  <c r="G26" i="1"/>
  <c r="G27" i="1"/>
  <c r="G28" i="1"/>
  <c r="G29" i="1"/>
  <c r="G30" i="1"/>
  <c r="G31" i="1"/>
  <c r="G33" i="1"/>
  <c r="G34" i="1"/>
  <c r="G35" i="1"/>
  <c r="G38" i="1"/>
  <c r="G39" i="1"/>
  <c r="G40" i="1"/>
  <c r="G41" i="1"/>
  <c r="G42" i="1"/>
  <c r="G43" i="1"/>
  <c r="G44" i="1"/>
  <c r="G46" i="1"/>
  <c r="G47" i="1"/>
  <c r="G48" i="1"/>
  <c r="G49" i="1"/>
  <c r="G50" i="1"/>
  <c r="G51" i="1"/>
  <c r="G52" i="1"/>
  <c r="G53" i="1"/>
  <c r="G55" i="1"/>
  <c r="G56" i="1"/>
  <c r="G57" i="1"/>
  <c r="G58" i="1"/>
  <c r="G59" i="1"/>
  <c r="G64" i="1" l="1"/>
  <c r="G54" i="1"/>
  <c r="G19" i="1"/>
  <c r="I19" i="1" s="1"/>
  <c r="G45" i="1"/>
  <c r="I44" i="1" s="1"/>
  <c r="G32" i="1"/>
  <c r="I31" i="1" s="1"/>
  <c r="E68" i="1" l="1"/>
  <c r="E70" i="1" s="1"/>
  <c r="E72" i="1" s="1"/>
</calcChain>
</file>

<file path=xl/sharedStrings.xml><?xml version="1.0" encoding="utf-8"?>
<sst xmlns="http://schemas.openxmlformats.org/spreadsheetml/2006/main" count="75" uniqueCount="71">
  <si>
    <t>Localidade/serviço</t>
  </si>
  <si>
    <t>Valor mensal dos serviços</t>
  </si>
  <si>
    <t>Valor total mensal</t>
  </si>
  <si>
    <t>Total</t>
  </si>
  <si>
    <t>Vigência do contrato</t>
  </si>
  <si>
    <t>meses</t>
  </si>
  <si>
    <t>DRF/Guarulhos</t>
  </si>
  <si>
    <t>DRF/São José dos Campos</t>
  </si>
  <si>
    <t>ARF Guaratinguetá</t>
  </si>
  <si>
    <t>ARF/Jacareí</t>
  </si>
  <si>
    <t>ARF/Mogi das Cruzes</t>
  </si>
  <si>
    <t>ARF Pindamonhangaba</t>
  </si>
  <si>
    <t>ARF/Suzano</t>
  </si>
  <si>
    <t>ARF/Taubaté</t>
  </si>
  <si>
    <t>Grupo</t>
  </si>
  <si>
    <t>Item</t>
  </si>
  <si>
    <t>Valor Mensal de OUTROS SERVIÇOS</t>
  </si>
  <si>
    <t>Valor Mensal do Material de Higiene</t>
  </si>
  <si>
    <t>DRF/Osasco</t>
  </si>
  <si>
    <t>ARF/Barueri</t>
  </si>
  <si>
    <t>DRF Santo André</t>
  </si>
  <si>
    <t>ARF/São Bernardo do Campo</t>
  </si>
  <si>
    <t>DRF/Santos</t>
  </si>
  <si>
    <t>ARF/Guarujá</t>
  </si>
  <si>
    <t>ARF/Praia Grande</t>
  </si>
  <si>
    <t>ARF/Itanhaém</t>
  </si>
  <si>
    <t>ARF/Registro</t>
  </si>
  <si>
    <t>DEFIS</t>
  </si>
  <si>
    <t>ALF/São Paulo</t>
  </si>
  <si>
    <t>ALF/Viracopos</t>
  </si>
  <si>
    <t>ALF/Santos</t>
  </si>
  <si>
    <t>Edifício Avanhandava (deop deinf)</t>
  </si>
  <si>
    <t>Edifício Florêncio de Abreu</t>
  </si>
  <si>
    <t>CAC -  Prça Ramos de Azevedo</t>
  </si>
  <si>
    <t>CAC Santo Amaro</t>
  </si>
  <si>
    <t>ARF/Campos do jordão</t>
  </si>
  <si>
    <t>IRF/São sebastião</t>
  </si>
  <si>
    <t>DMA Taubaté</t>
  </si>
  <si>
    <t>ALF/Guarulhos</t>
  </si>
  <si>
    <t>DRF/Ribeirão Preto</t>
  </si>
  <si>
    <t>DRF/Franca</t>
  </si>
  <si>
    <t>DRF/SJ Rio Preto</t>
  </si>
  <si>
    <t>ARF/Araraquara</t>
  </si>
  <si>
    <t>ARF/São Carlos</t>
  </si>
  <si>
    <t>ARF/Barretos</t>
  </si>
  <si>
    <t>ARF/São Joaquim da Barra</t>
  </si>
  <si>
    <t>ARF/Catanduva</t>
  </si>
  <si>
    <t>ARF/Fernandópolis</t>
  </si>
  <si>
    <t>ARF/Olímpia</t>
  </si>
  <si>
    <t>ARF/Votuporanga</t>
  </si>
  <si>
    <t>DMA SJRio Preto</t>
  </si>
  <si>
    <t>DRF/Jundiaí</t>
  </si>
  <si>
    <t>DRF/Sorocaba</t>
  </si>
  <si>
    <t>DRF/Campinas</t>
  </si>
  <si>
    <t>DRF/Limeira</t>
  </si>
  <si>
    <t>DRF/Piracicaba</t>
  </si>
  <si>
    <t>ARF/Rio Claro</t>
  </si>
  <si>
    <t>ARF/Tietê</t>
  </si>
  <si>
    <t>ARF/Mogi Guaçu</t>
  </si>
  <si>
    <t>DRF/Bauru</t>
  </si>
  <si>
    <t>DRF/Araçatuba</t>
  </si>
  <si>
    <t>DRF/Presidente Prudente</t>
  </si>
  <si>
    <t>ARF/Avaré</t>
  </si>
  <si>
    <t>ARF/Botucatu</t>
  </si>
  <si>
    <t>ARF/Jaú</t>
  </si>
  <si>
    <t>ARF/Ourinhos</t>
  </si>
  <si>
    <t>ARF/Assis</t>
  </si>
  <si>
    <t>ARF/Marília</t>
  </si>
  <si>
    <t>Valor Total 24 meses</t>
  </si>
  <si>
    <t>Valor total 12 meses</t>
  </si>
  <si>
    <t>Valor Total Mensal dos grupos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</si>
</sst>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R$&quot;* #,##0.00_-;&quot;-R$&quot;* #,##0.00_-;_-&quot;R$&quot;* \-??_-;_-@_-"/>
    <numFmt numFmtId="165" formatCode="&quot;R$&quot;#,##0.00;[Red]&quot;-R$&quot;#,##0.00"/>
    <numFmt numFmtId="166" formatCode="&quot;R$&quot;\ #,##0.00"/>
    <numFmt numFmtId="167" formatCode="&quot;R$&quot;\ #,##0.00;[Red]&quot;R$&quot;\ #,##0.00"/>
  </numFmts>
  <fonts count="2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rgb="FFFFFFFF"/>
      </patternFill>
    </fill>
    <fill>
      <patternFill patternType="solid">
        <fgColor rgb="FFD9D9D9"/>
        <bgColor rgb="FFCCCCCC"/>
      </patternFill>
    </fill>
  </fills>
  <borders count="9">
    <border>
      <left/>
      <right/>
      <top/>
      <bottom/>
      <diagonal/>
    </border>
    <border>
      <left/>
      <right/>
      <top style="thin">
        <color rgb="FFF2F2F2"/>
      </top>
      <bottom style="thin">
        <color rgb="FFF2F2F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4" borderId="0" xfId="0" applyFill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/>
    </xf>
    <xf numFmtId="3" fontId="0" fillId="4" borderId="2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1" fillId="6" borderId="0" xfId="0" applyFont="1" applyFill="1" applyAlignment="1">
      <alignment vertical="center"/>
    </xf>
    <xf numFmtId="166" fontId="0" fillId="3" borderId="2" xfId="0" applyNumberFormat="1" applyFill="1" applyBorder="1" applyAlignment="1">
      <alignment horizontal="center" vertical="center"/>
    </xf>
    <xf numFmtId="166" fontId="0" fillId="4" borderId="2" xfId="0" applyNumberFormat="1" applyFill="1" applyBorder="1" applyAlignment="1">
      <alignment horizontal="center" vertical="center"/>
    </xf>
    <xf numFmtId="166" fontId="0" fillId="5" borderId="2" xfId="0" applyNumberFormat="1" applyFill="1" applyBorder="1" applyAlignment="1">
      <alignment horizontal="center" vertical="center"/>
    </xf>
    <xf numFmtId="166" fontId="1" fillId="6" borderId="2" xfId="0" applyNumberFormat="1" applyFont="1" applyFill="1" applyBorder="1" applyAlignment="1">
      <alignment horizontal="center" vertical="center"/>
    </xf>
    <xf numFmtId="166" fontId="0" fillId="0" borderId="0" xfId="0" applyNumberFormat="1"/>
    <xf numFmtId="166" fontId="0" fillId="0" borderId="2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5" fontId="1" fillId="6" borderId="0" xfId="0" applyNumberFormat="1" applyFont="1" applyFill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2"/>
  <sheetViews>
    <sheetView tabSelected="1" topLeftCell="D1" workbookViewId="0">
      <selection activeCell="G13" sqref="G13"/>
    </sheetView>
  </sheetViews>
  <sheetFormatPr defaultRowHeight="14.4" x14ac:dyDescent="0.3"/>
  <cols>
    <col min="3" max="3" width="29.59765625" customWidth="1"/>
    <col min="4" max="4" width="19.296875" customWidth="1"/>
    <col min="5" max="6" width="18.5" customWidth="1"/>
    <col min="7" max="7" width="16.8984375" customWidth="1"/>
    <col min="9" max="9" width="14.8984375" bestFit="1" customWidth="1"/>
  </cols>
  <sheetData>
    <row r="1" spans="1:9" ht="25.35" x14ac:dyDescent="0.3">
      <c r="A1" s="3" t="s">
        <v>14</v>
      </c>
      <c r="B1" s="3" t="s">
        <v>15</v>
      </c>
      <c r="C1" s="3" t="s">
        <v>0</v>
      </c>
      <c r="D1" s="3" t="s">
        <v>1</v>
      </c>
      <c r="E1" s="3" t="s">
        <v>17</v>
      </c>
      <c r="F1" s="3" t="s">
        <v>16</v>
      </c>
      <c r="G1" s="3" t="s">
        <v>2</v>
      </c>
    </row>
    <row r="2" spans="1:9" x14ac:dyDescent="0.3">
      <c r="A2" s="23">
        <v>1</v>
      </c>
      <c r="B2" s="5">
        <v>1</v>
      </c>
      <c r="C2" s="14" t="s">
        <v>18</v>
      </c>
      <c r="D2" s="9">
        <v>27694.240000000002</v>
      </c>
      <c r="E2" s="9">
        <v>1417.47</v>
      </c>
      <c r="F2" s="13">
        <v>635.5</v>
      </c>
      <c r="G2" s="8">
        <f t="shared" ref="G2:G49" si="0">D2+E2+F2</f>
        <v>29747.210000000003</v>
      </c>
      <c r="I2" s="12"/>
    </row>
    <row r="3" spans="1:9" x14ac:dyDescent="0.3">
      <c r="A3" s="24"/>
      <c r="B3" s="4">
        <v>2</v>
      </c>
      <c r="C3" s="15" t="s">
        <v>19</v>
      </c>
      <c r="D3" s="8">
        <v>4566.74</v>
      </c>
      <c r="E3" s="8">
        <v>608.69000000000005</v>
      </c>
      <c r="F3" s="8">
        <v>137.9</v>
      </c>
      <c r="G3" s="8">
        <f t="shared" si="0"/>
        <v>5313.33</v>
      </c>
      <c r="I3" s="12"/>
    </row>
    <row r="4" spans="1:9" x14ac:dyDescent="0.3">
      <c r="A4" s="24"/>
      <c r="B4" s="5">
        <v>3</v>
      </c>
      <c r="C4" s="14" t="s">
        <v>20</v>
      </c>
      <c r="D4" s="9">
        <v>63390.1</v>
      </c>
      <c r="E4" s="9">
        <v>6352.73</v>
      </c>
      <c r="F4" s="9">
        <v>1966.89</v>
      </c>
      <c r="G4" s="8">
        <f t="shared" si="0"/>
        <v>71709.72</v>
      </c>
      <c r="I4" s="12"/>
    </row>
    <row r="5" spans="1:9" x14ac:dyDescent="0.3">
      <c r="A5" s="24"/>
      <c r="B5" s="4">
        <v>4</v>
      </c>
      <c r="C5" s="15" t="s">
        <v>21</v>
      </c>
      <c r="D5" s="8">
        <v>48310.65</v>
      </c>
      <c r="E5" s="8">
        <v>6305.43</v>
      </c>
      <c r="F5" s="8">
        <v>1308.46</v>
      </c>
      <c r="G5" s="8">
        <f t="shared" si="0"/>
        <v>55924.54</v>
      </c>
      <c r="I5" s="12"/>
    </row>
    <row r="6" spans="1:9" x14ac:dyDescent="0.3">
      <c r="A6" s="24"/>
      <c r="B6" s="5">
        <v>5</v>
      </c>
      <c r="C6" s="16" t="s">
        <v>22</v>
      </c>
      <c r="D6" s="10">
        <v>61962.49</v>
      </c>
      <c r="E6" s="10">
        <v>4081.06</v>
      </c>
      <c r="F6" s="10">
        <v>1464.93</v>
      </c>
      <c r="G6" s="8">
        <f t="shared" si="0"/>
        <v>67508.479999999996</v>
      </c>
      <c r="I6" s="12"/>
    </row>
    <row r="7" spans="1:9" x14ac:dyDescent="0.3">
      <c r="A7" s="24"/>
      <c r="B7" s="4">
        <v>6</v>
      </c>
      <c r="C7" s="15" t="s">
        <v>23</v>
      </c>
      <c r="D7" s="8">
        <v>4285.8599999999997</v>
      </c>
      <c r="E7" s="8">
        <v>401.45</v>
      </c>
      <c r="F7" s="8">
        <v>153.61000000000001</v>
      </c>
      <c r="G7" s="8">
        <f t="shared" si="0"/>
        <v>4840.9199999999992</v>
      </c>
      <c r="I7" s="12"/>
    </row>
    <row r="8" spans="1:9" x14ac:dyDescent="0.3">
      <c r="A8" s="24"/>
      <c r="B8" s="5">
        <v>7</v>
      </c>
      <c r="C8" s="14" t="s">
        <v>24</v>
      </c>
      <c r="D8" s="9">
        <v>5055.8900000000003</v>
      </c>
      <c r="E8" s="9">
        <v>401.45</v>
      </c>
      <c r="F8" s="13">
        <v>146.4</v>
      </c>
      <c r="G8" s="8">
        <f t="shared" si="0"/>
        <v>5603.74</v>
      </c>
      <c r="I8" s="12"/>
    </row>
    <row r="9" spans="1:9" x14ac:dyDescent="0.3">
      <c r="A9" s="24"/>
      <c r="B9" s="4">
        <v>8</v>
      </c>
      <c r="C9" s="15" t="s">
        <v>25</v>
      </c>
      <c r="D9" s="8">
        <v>4506.54</v>
      </c>
      <c r="E9" s="8">
        <v>401.45</v>
      </c>
      <c r="F9" s="8">
        <v>157.63</v>
      </c>
      <c r="G9" s="8">
        <f t="shared" si="0"/>
        <v>5065.62</v>
      </c>
      <c r="I9" s="12"/>
    </row>
    <row r="10" spans="1:9" x14ac:dyDescent="0.3">
      <c r="A10" s="24"/>
      <c r="B10" s="5">
        <v>9</v>
      </c>
      <c r="C10" s="14" t="s">
        <v>26</v>
      </c>
      <c r="D10" s="9">
        <v>4840.45</v>
      </c>
      <c r="E10" s="9">
        <v>401.45</v>
      </c>
      <c r="F10" s="9">
        <v>246.16</v>
      </c>
      <c r="G10" s="8">
        <f t="shared" si="0"/>
        <v>5488.0599999999995</v>
      </c>
      <c r="I10" s="12"/>
    </row>
    <row r="11" spans="1:9" x14ac:dyDescent="0.3">
      <c r="A11" s="24"/>
      <c r="B11" s="4">
        <v>10</v>
      </c>
      <c r="C11" s="15" t="s">
        <v>27</v>
      </c>
      <c r="D11" s="8">
        <v>55568.34</v>
      </c>
      <c r="E11" s="8">
        <v>3264.23</v>
      </c>
      <c r="F11" s="8">
        <v>1591.39</v>
      </c>
      <c r="G11" s="8">
        <f t="shared" si="0"/>
        <v>60423.96</v>
      </c>
      <c r="I11" s="12"/>
    </row>
    <row r="12" spans="1:9" x14ac:dyDescent="0.3">
      <c r="A12" s="24"/>
      <c r="B12" s="5">
        <v>11</v>
      </c>
      <c r="C12" s="16" t="s">
        <v>28</v>
      </c>
      <c r="D12" s="10">
        <v>51787.45</v>
      </c>
      <c r="E12" s="10">
        <v>4635.43</v>
      </c>
      <c r="F12" s="10">
        <v>306.56</v>
      </c>
      <c r="G12" s="8">
        <f t="shared" si="0"/>
        <v>56729.439999999995</v>
      </c>
      <c r="I12" s="12"/>
    </row>
    <row r="13" spans="1:9" x14ac:dyDescent="0.3">
      <c r="A13" s="24"/>
      <c r="B13" s="4">
        <v>12</v>
      </c>
      <c r="C13" s="15" t="s">
        <v>29</v>
      </c>
      <c r="D13" s="8">
        <v>22093.69</v>
      </c>
      <c r="E13" s="8">
        <v>1188.1500000000001</v>
      </c>
      <c r="F13" s="8">
        <v>128.06</v>
      </c>
      <c r="G13" s="8">
        <f t="shared" si="0"/>
        <v>23409.9</v>
      </c>
      <c r="I13" s="12"/>
    </row>
    <row r="14" spans="1:9" x14ac:dyDescent="0.3">
      <c r="A14" s="24"/>
      <c r="B14" s="5">
        <v>13</v>
      </c>
      <c r="C14" s="14" t="s">
        <v>30</v>
      </c>
      <c r="D14" s="9">
        <v>85731.57</v>
      </c>
      <c r="E14" s="9">
        <v>5166.21</v>
      </c>
      <c r="F14" s="13">
        <v>2247.12</v>
      </c>
      <c r="G14" s="8">
        <f t="shared" si="0"/>
        <v>93144.900000000009</v>
      </c>
      <c r="I14" s="12"/>
    </row>
    <row r="15" spans="1:9" x14ac:dyDescent="0.3">
      <c r="A15" s="24"/>
      <c r="B15" s="4">
        <v>14</v>
      </c>
      <c r="C15" s="15" t="s">
        <v>31</v>
      </c>
      <c r="D15" s="8">
        <v>46781.94</v>
      </c>
      <c r="E15" s="8">
        <v>6398.72</v>
      </c>
      <c r="F15" s="8">
        <v>2027.64</v>
      </c>
      <c r="G15" s="8">
        <f t="shared" si="0"/>
        <v>55208.3</v>
      </c>
      <c r="I15" s="12"/>
    </row>
    <row r="16" spans="1:9" x14ac:dyDescent="0.3">
      <c r="A16" s="24"/>
      <c r="B16" s="5">
        <v>15</v>
      </c>
      <c r="C16" s="14" t="s">
        <v>32</v>
      </c>
      <c r="D16" s="9">
        <v>34256.839999999997</v>
      </c>
      <c r="E16" s="9">
        <v>2269.6999999999998</v>
      </c>
      <c r="F16" s="9">
        <v>2693.48</v>
      </c>
      <c r="G16" s="8">
        <f t="shared" si="0"/>
        <v>39220.019999999997</v>
      </c>
      <c r="I16" s="12"/>
    </row>
    <row r="17" spans="1:9" x14ac:dyDescent="0.3">
      <c r="A17" s="24"/>
      <c r="B17" s="4">
        <v>16</v>
      </c>
      <c r="C17" s="15" t="s">
        <v>33</v>
      </c>
      <c r="D17" s="8">
        <v>4509.0200000000004</v>
      </c>
      <c r="E17" s="8">
        <v>191.16</v>
      </c>
      <c r="F17" s="8">
        <v>131.49</v>
      </c>
      <c r="G17" s="8">
        <f t="shared" si="0"/>
        <v>4831.67</v>
      </c>
      <c r="I17" s="12"/>
    </row>
    <row r="18" spans="1:9" x14ac:dyDescent="0.3">
      <c r="A18" s="25"/>
      <c r="B18" s="5">
        <v>17</v>
      </c>
      <c r="C18" s="16" t="s">
        <v>34</v>
      </c>
      <c r="D18" s="10">
        <v>10112.23</v>
      </c>
      <c r="E18" s="10">
        <v>2384.77</v>
      </c>
      <c r="F18" s="10">
        <v>170.1</v>
      </c>
      <c r="G18" s="8">
        <f t="shared" si="0"/>
        <v>12667.1</v>
      </c>
      <c r="I18" s="12"/>
    </row>
    <row r="19" spans="1:9" x14ac:dyDescent="0.3">
      <c r="A19" s="20" t="s">
        <v>3</v>
      </c>
      <c r="B19" s="21"/>
      <c r="C19" s="22"/>
      <c r="D19" s="11">
        <f>SUM(D2:D18)</f>
        <v>535454.04</v>
      </c>
      <c r="E19" s="11">
        <f t="shared" ref="E19:F19" si="1">SUM(E2:E18)</f>
        <v>45869.55</v>
      </c>
      <c r="F19" s="11">
        <f t="shared" si="1"/>
        <v>15513.32</v>
      </c>
      <c r="G19" s="11">
        <f>SUM(G2:G18)</f>
        <v>596836.91000000015</v>
      </c>
      <c r="I19" s="12">
        <f>G19*24</f>
        <v>14324085.840000004</v>
      </c>
    </row>
    <row r="20" spans="1:9" x14ac:dyDescent="0.3">
      <c r="A20" s="23">
        <v>2</v>
      </c>
      <c r="B20" s="4">
        <v>18</v>
      </c>
      <c r="C20" s="15" t="s">
        <v>6</v>
      </c>
      <c r="D20" s="8">
        <v>26532.75</v>
      </c>
      <c r="E20" s="8">
        <v>3641.18</v>
      </c>
      <c r="F20" s="8">
        <v>475.62</v>
      </c>
      <c r="G20" s="8">
        <f t="shared" si="0"/>
        <v>30649.55</v>
      </c>
      <c r="I20" s="12"/>
    </row>
    <row r="21" spans="1:9" x14ac:dyDescent="0.3">
      <c r="A21" s="24"/>
      <c r="B21" s="5">
        <v>19</v>
      </c>
      <c r="C21" s="14" t="s">
        <v>7</v>
      </c>
      <c r="D21" s="9">
        <v>17800.91</v>
      </c>
      <c r="E21" s="9">
        <v>5624.39</v>
      </c>
      <c r="F21" s="13">
        <v>342.21</v>
      </c>
      <c r="G21" s="8">
        <f t="shared" si="0"/>
        <v>23767.51</v>
      </c>
      <c r="I21" s="12"/>
    </row>
    <row r="22" spans="1:9" x14ac:dyDescent="0.3">
      <c r="A22" s="24"/>
      <c r="B22" s="4">
        <v>20</v>
      </c>
      <c r="C22" s="15" t="s">
        <v>35</v>
      </c>
      <c r="D22" s="8">
        <v>4292.79</v>
      </c>
      <c r="E22" s="8">
        <v>533.59</v>
      </c>
      <c r="F22" s="8">
        <v>149.88999999999999</v>
      </c>
      <c r="G22" s="8">
        <f t="shared" si="0"/>
        <v>4976.2700000000004</v>
      </c>
      <c r="I22" s="12"/>
    </row>
    <row r="23" spans="1:9" x14ac:dyDescent="0.3">
      <c r="A23" s="24"/>
      <c r="B23" s="5">
        <v>21</v>
      </c>
      <c r="C23" s="14" t="s">
        <v>8</v>
      </c>
      <c r="D23" s="9">
        <v>4515.7700000000004</v>
      </c>
      <c r="E23" s="9">
        <v>631.16999999999996</v>
      </c>
      <c r="F23" s="9">
        <v>182.1</v>
      </c>
      <c r="G23" s="8">
        <f t="shared" si="0"/>
        <v>5329.0400000000009</v>
      </c>
      <c r="I23" s="12"/>
    </row>
    <row r="24" spans="1:9" x14ac:dyDescent="0.3">
      <c r="A24" s="24"/>
      <c r="B24" s="4">
        <v>22</v>
      </c>
      <c r="C24" s="15" t="s">
        <v>9</v>
      </c>
      <c r="D24" s="8">
        <v>4577.84</v>
      </c>
      <c r="E24" s="8">
        <v>461.98</v>
      </c>
      <c r="F24" s="8">
        <v>163.69999999999999</v>
      </c>
      <c r="G24" s="8">
        <f t="shared" si="0"/>
        <v>5203.5199999999995</v>
      </c>
      <c r="I24" s="12"/>
    </row>
    <row r="25" spans="1:9" x14ac:dyDescent="0.3">
      <c r="A25" s="24"/>
      <c r="B25" s="5">
        <v>23</v>
      </c>
      <c r="C25" s="16" t="s">
        <v>10</v>
      </c>
      <c r="D25" s="10">
        <v>4269.18</v>
      </c>
      <c r="E25" s="10">
        <v>698.89</v>
      </c>
      <c r="F25" s="10">
        <v>142.66</v>
      </c>
      <c r="G25" s="8">
        <f t="shared" si="0"/>
        <v>5110.7300000000005</v>
      </c>
      <c r="I25" s="12"/>
    </row>
    <row r="26" spans="1:9" x14ac:dyDescent="0.3">
      <c r="A26" s="24"/>
      <c r="B26" s="4">
        <v>24</v>
      </c>
      <c r="C26" s="15" t="s">
        <v>11</v>
      </c>
      <c r="D26" s="8">
        <v>4343.5</v>
      </c>
      <c r="E26" s="8">
        <v>426.74</v>
      </c>
      <c r="F26" s="8">
        <v>134.83000000000001</v>
      </c>
      <c r="G26" s="8">
        <f t="shared" si="0"/>
        <v>4905.07</v>
      </c>
      <c r="I26" s="12"/>
    </row>
    <row r="27" spans="1:9" x14ac:dyDescent="0.3">
      <c r="A27" s="24"/>
      <c r="B27" s="5">
        <v>25</v>
      </c>
      <c r="C27" s="14" t="s">
        <v>12</v>
      </c>
      <c r="D27" s="9">
        <v>4446.08</v>
      </c>
      <c r="E27" s="9">
        <v>701.53</v>
      </c>
      <c r="F27" s="13">
        <v>144.30000000000001</v>
      </c>
      <c r="G27" s="8">
        <f t="shared" si="0"/>
        <v>5291.91</v>
      </c>
      <c r="I27" s="12"/>
    </row>
    <row r="28" spans="1:9" x14ac:dyDescent="0.3">
      <c r="A28" s="24"/>
      <c r="B28" s="4">
        <v>26</v>
      </c>
      <c r="C28" s="15" t="s">
        <v>13</v>
      </c>
      <c r="D28" s="8">
        <v>61145.62</v>
      </c>
      <c r="E28" s="8">
        <v>6288.4</v>
      </c>
      <c r="F28" s="8">
        <v>1053.0899999999999</v>
      </c>
      <c r="G28" s="8">
        <f t="shared" si="0"/>
        <v>68487.11</v>
      </c>
      <c r="I28" s="12"/>
    </row>
    <row r="29" spans="1:9" x14ac:dyDescent="0.3">
      <c r="A29" s="24"/>
      <c r="B29" s="5">
        <v>27</v>
      </c>
      <c r="C29" s="14" t="s">
        <v>36</v>
      </c>
      <c r="D29" s="9">
        <v>10048.700000000001</v>
      </c>
      <c r="E29" s="9">
        <v>654.32000000000005</v>
      </c>
      <c r="F29" s="9">
        <v>260.77999999999997</v>
      </c>
      <c r="G29" s="8">
        <f t="shared" si="0"/>
        <v>10963.800000000001</v>
      </c>
      <c r="I29" s="12"/>
    </row>
    <row r="30" spans="1:9" x14ac:dyDescent="0.3">
      <c r="A30" s="24"/>
      <c r="B30" s="4">
        <v>28</v>
      </c>
      <c r="C30" s="15" t="s">
        <v>37</v>
      </c>
      <c r="D30" s="8">
        <v>19420.86</v>
      </c>
      <c r="E30" s="8">
        <v>331.9</v>
      </c>
      <c r="F30" s="8">
        <v>929.53</v>
      </c>
      <c r="G30" s="8">
        <f t="shared" si="0"/>
        <v>20682.29</v>
      </c>
      <c r="I30" s="12"/>
    </row>
    <row r="31" spans="1:9" x14ac:dyDescent="0.3">
      <c r="A31" s="25"/>
      <c r="B31" s="5">
        <v>29</v>
      </c>
      <c r="C31" s="16" t="s">
        <v>38</v>
      </c>
      <c r="D31" s="10">
        <v>27201.53</v>
      </c>
      <c r="E31" s="10">
        <v>2478.85</v>
      </c>
      <c r="F31" s="10">
        <v>227.62</v>
      </c>
      <c r="G31" s="8">
        <f t="shared" si="0"/>
        <v>29907.999999999996</v>
      </c>
      <c r="I31" s="12">
        <f>G32*24</f>
        <v>5166595.2</v>
      </c>
    </row>
    <row r="32" spans="1:9" x14ac:dyDescent="0.3">
      <c r="A32" s="20" t="s">
        <v>3</v>
      </c>
      <c r="B32" s="21"/>
      <c r="C32" s="22"/>
      <c r="D32" s="11">
        <f>SUM(D20:D31)</f>
        <v>188595.53</v>
      </c>
      <c r="E32" s="11">
        <f t="shared" ref="E32:G32" si="2">SUM(E20:E31)</f>
        <v>22472.94</v>
      </c>
      <c r="F32" s="11">
        <f t="shared" si="2"/>
        <v>4206.329999999999</v>
      </c>
      <c r="G32" s="11">
        <f t="shared" si="2"/>
        <v>215274.80000000002</v>
      </c>
      <c r="I32" s="12"/>
    </row>
    <row r="33" spans="1:9" x14ac:dyDescent="0.3">
      <c r="A33" s="23">
        <v>3</v>
      </c>
      <c r="B33" s="4">
        <v>30</v>
      </c>
      <c r="C33" s="15" t="s">
        <v>39</v>
      </c>
      <c r="D33" s="8">
        <v>71812.960000000006</v>
      </c>
      <c r="E33" s="8">
        <v>2870.68</v>
      </c>
      <c r="F33" s="8">
        <v>3418.98</v>
      </c>
      <c r="G33" s="8">
        <f t="shared" si="0"/>
        <v>78102.62</v>
      </c>
      <c r="I33" s="12"/>
    </row>
    <row r="34" spans="1:9" x14ac:dyDescent="0.3">
      <c r="A34" s="24"/>
      <c r="B34" s="5">
        <v>31</v>
      </c>
      <c r="C34" s="14" t="s">
        <v>40</v>
      </c>
      <c r="D34" s="9">
        <v>43060.43</v>
      </c>
      <c r="E34" s="9">
        <v>1537</v>
      </c>
      <c r="F34" s="13">
        <v>904.74</v>
      </c>
      <c r="G34" s="8">
        <f t="shared" si="0"/>
        <v>45502.17</v>
      </c>
      <c r="I34" s="12"/>
    </row>
    <row r="35" spans="1:9" x14ac:dyDescent="0.3">
      <c r="A35" s="24"/>
      <c r="B35" s="4">
        <v>32</v>
      </c>
      <c r="C35" s="15" t="s">
        <v>41</v>
      </c>
      <c r="D35" s="8">
        <v>47431.519999999997</v>
      </c>
      <c r="E35" s="8">
        <v>1720.62</v>
      </c>
      <c r="F35" s="8">
        <v>1024.22</v>
      </c>
      <c r="G35" s="8">
        <f t="shared" si="0"/>
        <v>50176.36</v>
      </c>
      <c r="I35" s="12"/>
    </row>
    <row r="36" spans="1:9" x14ac:dyDescent="0.3">
      <c r="A36" s="24"/>
      <c r="B36" s="5">
        <v>33</v>
      </c>
      <c r="C36" s="14" t="s">
        <v>42</v>
      </c>
      <c r="D36" s="9">
        <v>6301.96</v>
      </c>
      <c r="E36" s="9">
        <v>1367.81</v>
      </c>
      <c r="F36" s="13">
        <v>265.01</v>
      </c>
      <c r="G36" s="8">
        <f t="shared" si="0"/>
        <v>7934.7800000000007</v>
      </c>
      <c r="I36" s="12"/>
    </row>
    <row r="37" spans="1:9" x14ac:dyDescent="0.3">
      <c r="A37" s="24"/>
      <c r="B37" s="4">
        <v>34</v>
      </c>
      <c r="C37" s="15" t="s">
        <v>43</v>
      </c>
      <c r="D37" s="8">
        <v>4500.12</v>
      </c>
      <c r="E37" s="8">
        <v>825.74</v>
      </c>
      <c r="F37" s="8">
        <v>165.31</v>
      </c>
      <c r="G37" s="8">
        <f t="shared" si="0"/>
        <v>5491.17</v>
      </c>
      <c r="I37" s="12"/>
    </row>
    <row r="38" spans="1:9" x14ac:dyDescent="0.3">
      <c r="A38" s="24"/>
      <c r="B38" s="5">
        <v>35</v>
      </c>
      <c r="C38" s="16" t="s">
        <v>44</v>
      </c>
      <c r="D38" s="10">
        <v>4171.66</v>
      </c>
      <c r="E38" s="10">
        <v>186.06</v>
      </c>
      <c r="F38" s="10">
        <v>175.39</v>
      </c>
      <c r="G38" s="8">
        <f t="shared" si="0"/>
        <v>4533.1100000000006</v>
      </c>
      <c r="I38" s="12"/>
    </row>
    <row r="39" spans="1:9" x14ac:dyDescent="0.3">
      <c r="A39" s="24"/>
      <c r="B39" s="4">
        <v>36</v>
      </c>
      <c r="C39" s="15" t="s">
        <v>45</v>
      </c>
      <c r="D39" s="8">
        <v>3762.1</v>
      </c>
      <c r="E39" s="8">
        <v>278.2</v>
      </c>
      <c r="F39" s="8">
        <v>172.92</v>
      </c>
      <c r="G39" s="8">
        <f t="shared" si="0"/>
        <v>4213.2199999999993</v>
      </c>
      <c r="I39" s="12"/>
    </row>
    <row r="40" spans="1:9" x14ac:dyDescent="0.3">
      <c r="A40" s="24"/>
      <c r="B40" s="5">
        <v>37</v>
      </c>
      <c r="C40" s="14" t="s">
        <v>46</v>
      </c>
      <c r="D40" s="9">
        <v>4064.06</v>
      </c>
      <c r="E40" s="9">
        <v>426.28</v>
      </c>
      <c r="F40" s="13">
        <v>236.09</v>
      </c>
      <c r="G40" s="8">
        <f t="shared" si="0"/>
        <v>4726.43</v>
      </c>
      <c r="I40" s="12"/>
    </row>
    <row r="41" spans="1:9" x14ac:dyDescent="0.3">
      <c r="A41" s="24"/>
      <c r="B41" s="4">
        <v>38</v>
      </c>
      <c r="C41" s="15" t="s">
        <v>47</v>
      </c>
      <c r="D41" s="8">
        <v>4075.58</v>
      </c>
      <c r="E41" s="8">
        <v>426.28</v>
      </c>
      <c r="F41" s="8">
        <v>145.13</v>
      </c>
      <c r="G41" s="8">
        <f t="shared" si="0"/>
        <v>4646.99</v>
      </c>
      <c r="I41" s="12"/>
    </row>
    <row r="42" spans="1:9" x14ac:dyDescent="0.3">
      <c r="A42" s="24"/>
      <c r="B42" s="5">
        <v>39</v>
      </c>
      <c r="C42" s="14" t="s">
        <v>48</v>
      </c>
      <c r="D42" s="9">
        <v>4164.33</v>
      </c>
      <c r="E42" s="9">
        <v>426.28</v>
      </c>
      <c r="F42" s="9">
        <v>166.77</v>
      </c>
      <c r="G42" s="8">
        <f t="shared" si="0"/>
        <v>4757.38</v>
      </c>
      <c r="I42" s="12"/>
    </row>
    <row r="43" spans="1:9" x14ac:dyDescent="0.3">
      <c r="A43" s="24"/>
      <c r="B43" s="4">
        <v>40</v>
      </c>
      <c r="C43" s="15" t="s">
        <v>49</v>
      </c>
      <c r="D43" s="8">
        <v>4055.13</v>
      </c>
      <c r="E43" s="8">
        <v>426.28</v>
      </c>
      <c r="F43" s="8">
        <v>151.59</v>
      </c>
      <c r="G43" s="8">
        <f t="shared" si="0"/>
        <v>4633</v>
      </c>
      <c r="I43" s="12"/>
    </row>
    <row r="44" spans="1:9" x14ac:dyDescent="0.3">
      <c r="A44" s="25"/>
      <c r="B44" s="5">
        <v>41</v>
      </c>
      <c r="C44" s="16" t="s">
        <v>50</v>
      </c>
      <c r="D44" s="10">
        <v>7957.72</v>
      </c>
      <c r="E44" s="10">
        <v>282.26</v>
      </c>
      <c r="F44" s="10">
        <v>4319.49</v>
      </c>
      <c r="G44" s="8">
        <f t="shared" si="0"/>
        <v>12559.47</v>
      </c>
      <c r="I44" s="12">
        <f>G45*24</f>
        <v>5454640.8000000007</v>
      </c>
    </row>
    <row r="45" spans="1:9" x14ac:dyDescent="0.3">
      <c r="A45" s="20" t="s">
        <v>3</v>
      </c>
      <c r="B45" s="21"/>
      <c r="C45" s="22"/>
      <c r="D45" s="11">
        <f>SUM(D33:D44)</f>
        <v>205357.56999999998</v>
      </c>
      <c r="E45" s="11">
        <f t="shared" ref="E45:G45" si="3">SUM(E33:E44)</f>
        <v>10773.490000000003</v>
      </c>
      <c r="F45" s="11">
        <f t="shared" si="3"/>
        <v>11145.640000000003</v>
      </c>
      <c r="G45" s="11">
        <f t="shared" si="3"/>
        <v>227276.7</v>
      </c>
      <c r="I45" s="12"/>
    </row>
    <row r="46" spans="1:9" x14ac:dyDescent="0.3">
      <c r="A46" s="23">
        <v>4</v>
      </c>
      <c r="B46" s="4">
        <v>42</v>
      </c>
      <c r="C46" s="15" t="s">
        <v>51</v>
      </c>
      <c r="D46" s="8">
        <v>22557.040000000001</v>
      </c>
      <c r="E46" s="8">
        <v>1074.82</v>
      </c>
      <c r="F46" s="8">
        <v>367.22</v>
      </c>
      <c r="G46" s="8">
        <f t="shared" si="0"/>
        <v>23999.08</v>
      </c>
      <c r="I46" s="12"/>
    </row>
    <row r="47" spans="1:9" x14ac:dyDescent="0.3">
      <c r="A47" s="24"/>
      <c r="B47" s="5">
        <v>43</v>
      </c>
      <c r="C47" s="14" t="s">
        <v>52</v>
      </c>
      <c r="D47" s="9">
        <v>51637</v>
      </c>
      <c r="E47" s="9">
        <v>1739.43</v>
      </c>
      <c r="F47" s="13">
        <v>1157.79</v>
      </c>
      <c r="G47" s="8">
        <f t="shared" si="0"/>
        <v>54534.22</v>
      </c>
      <c r="I47" s="12"/>
    </row>
    <row r="48" spans="1:9" x14ac:dyDescent="0.3">
      <c r="A48" s="24"/>
      <c r="B48" s="4">
        <v>44</v>
      </c>
      <c r="C48" s="15" t="s">
        <v>53</v>
      </c>
      <c r="D48" s="8">
        <v>53488.639999999999</v>
      </c>
      <c r="E48" s="8">
        <v>1998.96</v>
      </c>
      <c r="F48" s="8">
        <v>2115.1999999999998</v>
      </c>
      <c r="G48" s="8">
        <f t="shared" si="0"/>
        <v>57602.799999999996</v>
      </c>
      <c r="I48" s="12"/>
    </row>
    <row r="49" spans="1:9" x14ac:dyDescent="0.3">
      <c r="A49" s="24"/>
      <c r="B49" s="5">
        <v>45</v>
      </c>
      <c r="C49" s="14" t="s">
        <v>54</v>
      </c>
      <c r="D49" s="9">
        <v>39204.269999999997</v>
      </c>
      <c r="E49" s="9">
        <v>3763.08</v>
      </c>
      <c r="F49" s="9">
        <v>2337.98</v>
      </c>
      <c r="G49" s="8">
        <f t="shared" si="0"/>
        <v>45305.33</v>
      </c>
      <c r="I49" s="12"/>
    </row>
    <row r="50" spans="1:9" x14ac:dyDescent="0.3">
      <c r="A50" s="24"/>
      <c r="B50" s="4">
        <v>46</v>
      </c>
      <c r="C50" s="15" t="s">
        <v>55</v>
      </c>
      <c r="D50" s="8">
        <v>35515.15</v>
      </c>
      <c r="E50" s="8">
        <v>1370.62</v>
      </c>
      <c r="F50" s="8">
        <v>765.24</v>
      </c>
      <c r="G50" s="8">
        <f t="shared" ref="G50:G63" si="4">D50+E50+F50</f>
        <v>37651.01</v>
      </c>
      <c r="I50" s="12"/>
    </row>
    <row r="51" spans="1:9" x14ac:dyDescent="0.3">
      <c r="A51" s="24"/>
      <c r="B51" s="5">
        <v>47</v>
      </c>
      <c r="C51" s="16" t="s">
        <v>56</v>
      </c>
      <c r="D51" s="10">
        <v>4143.51</v>
      </c>
      <c r="E51" s="10">
        <v>566.83000000000004</v>
      </c>
      <c r="F51" s="10">
        <v>193.18</v>
      </c>
      <c r="G51" s="8">
        <f t="shared" si="4"/>
        <v>4903.5200000000004</v>
      </c>
      <c r="I51" s="12"/>
    </row>
    <row r="52" spans="1:9" x14ac:dyDescent="0.3">
      <c r="A52" s="24"/>
      <c r="B52" s="4">
        <v>48</v>
      </c>
      <c r="C52" s="15" t="s">
        <v>57</v>
      </c>
      <c r="D52" s="8">
        <v>3890.61</v>
      </c>
      <c r="E52" s="8">
        <v>215.61</v>
      </c>
      <c r="F52" s="8">
        <v>147.93</v>
      </c>
      <c r="G52" s="8">
        <f t="shared" si="4"/>
        <v>4254.1500000000005</v>
      </c>
      <c r="I52" s="12"/>
    </row>
    <row r="53" spans="1:9" x14ac:dyDescent="0.3">
      <c r="A53" s="25"/>
      <c r="B53" s="5">
        <v>49</v>
      </c>
      <c r="C53" s="14" t="s">
        <v>58</v>
      </c>
      <c r="D53" s="9">
        <v>7917.02</v>
      </c>
      <c r="E53" s="9">
        <v>625.57000000000005</v>
      </c>
      <c r="F53" s="13">
        <v>404.24</v>
      </c>
      <c r="G53" s="8">
        <f t="shared" si="4"/>
        <v>8946.83</v>
      </c>
      <c r="I53" s="12">
        <f>G54*24</f>
        <v>5692726.5599999996</v>
      </c>
    </row>
    <row r="54" spans="1:9" x14ac:dyDescent="0.3">
      <c r="A54" s="20" t="s">
        <v>3</v>
      </c>
      <c r="B54" s="21"/>
      <c r="C54" s="22"/>
      <c r="D54" s="11">
        <f>SUM(D46:D53)</f>
        <v>218353.24</v>
      </c>
      <c r="E54" s="11">
        <f t="shared" ref="E54:G54" si="5">SUM(E46:E53)</f>
        <v>11354.92</v>
      </c>
      <c r="F54" s="11">
        <f t="shared" si="5"/>
        <v>7488.7800000000007</v>
      </c>
      <c r="G54" s="11">
        <f t="shared" si="5"/>
        <v>237196.93999999997</v>
      </c>
      <c r="I54" s="12"/>
    </row>
    <row r="55" spans="1:9" x14ac:dyDescent="0.3">
      <c r="A55" s="23">
        <v>5</v>
      </c>
      <c r="B55" s="4">
        <v>50</v>
      </c>
      <c r="C55" s="15" t="s">
        <v>59</v>
      </c>
      <c r="D55" s="8">
        <v>64760.68</v>
      </c>
      <c r="E55" s="8">
        <v>2963.72</v>
      </c>
      <c r="F55" s="8">
        <v>2990.04</v>
      </c>
      <c r="G55" s="8">
        <f t="shared" si="4"/>
        <v>70714.439999999988</v>
      </c>
      <c r="I55" s="12"/>
    </row>
    <row r="56" spans="1:9" x14ac:dyDescent="0.3">
      <c r="A56" s="24"/>
      <c r="B56" s="5">
        <v>51</v>
      </c>
      <c r="C56" s="14" t="s">
        <v>60</v>
      </c>
      <c r="D56" s="9">
        <v>24223.5</v>
      </c>
      <c r="E56" s="9">
        <v>2015.15</v>
      </c>
      <c r="F56" s="9">
        <v>990.5</v>
      </c>
      <c r="G56" s="8">
        <f t="shared" si="4"/>
        <v>27229.15</v>
      </c>
      <c r="I56" s="12"/>
    </row>
    <row r="57" spans="1:9" x14ac:dyDescent="0.3">
      <c r="A57" s="24"/>
      <c r="B57" s="4">
        <v>52</v>
      </c>
      <c r="C57" s="15" t="s">
        <v>61</v>
      </c>
      <c r="D57" s="8">
        <v>22286.91</v>
      </c>
      <c r="E57" s="8">
        <v>2793.87</v>
      </c>
      <c r="F57" s="8">
        <v>350.84</v>
      </c>
      <c r="G57" s="8">
        <f t="shared" si="4"/>
        <v>25431.62</v>
      </c>
      <c r="I57" s="12"/>
    </row>
    <row r="58" spans="1:9" x14ac:dyDescent="0.3">
      <c r="A58" s="24"/>
      <c r="B58" s="5">
        <v>53</v>
      </c>
      <c r="C58" s="16" t="s">
        <v>62</v>
      </c>
      <c r="D58" s="10">
        <v>4202.4799999999996</v>
      </c>
      <c r="E58" s="10">
        <v>481.48</v>
      </c>
      <c r="F58" s="10">
        <v>141.66</v>
      </c>
      <c r="G58" s="8">
        <f t="shared" si="4"/>
        <v>4825.619999999999</v>
      </c>
      <c r="I58" s="12"/>
    </row>
    <row r="59" spans="1:9" x14ac:dyDescent="0.3">
      <c r="A59" s="24"/>
      <c r="B59" s="4">
        <v>54</v>
      </c>
      <c r="C59" s="15" t="s">
        <v>63</v>
      </c>
      <c r="D59" s="8">
        <v>4990.55</v>
      </c>
      <c r="E59" s="8">
        <v>481.49</v>
      </c>
      <c r="F59" s="8">
        <v>206.75</v>
      </c>
      <c r="G59" s="8">
        <f t="shared" si="4"/>
        <v>5678.79</v>
      </c>
      <c r="I59" s="12"/>
    </row>
    <row r="60" spans="1:9" x14ac:dyDescent="0.3">
      <c r="A60" s="24"/>
      <c r="B60" s="5">
        <v>55</v>
      </c>
      <c r="C60" s="14" t="s">
        <v>64</v>
      </c>
      <c r="D60" s="9">
        <v>7482.41</v>
      </c>
      <c r="E60" s="9">
        <v>481.48</v>
      </c>
      <c r="F60" s="13">
        <v>212.02</v>
      </c>
      <c r="G60" s="8">
        <f t="shared" si="4"/>
        <v>8175.91</v>
      </c>
      <c r="I60" s="12"/>
    </row>
    <row r="61" spans="1:9" x14ac:dyDescent="0.3">
      <c r="A61" s="24"/>
      <c r="B61" s="4">
        <v>56</v>
      </c>
      <c r="C61" s="15" t="s">
        <v>65</v>
      </c>
      <c r="D61" s="8">
        <v>4282.24</v>
      </c>
      <c r="E61" s="8">
        <v>291.68</v>
      </c>
      <c r="F61" s="8">
        <v>161.79</v>
      </c>
      <c r="G61" s="8">
        <f t="shared" si="4"/>
        <v>4735.71</v>
      </c>
      <c r="I61" s="12"/>
    </row>
    <row r="62" spans="1:9" x14ac:dyDescent="0.3">
      <c r="A62" s="24"/>
      <c r="B62" s="5">
        <v>57</v>
      </c>
      <c r="C62" s="14" t="s">
        <v>66</v>
      </c>
      <c r="D62" s="9">
        <v>4286.6000000000004</v>
      </c>
      <c r="E62" s="9">
        <v>271.01</v>
      </c>
      <c r="F62" s="9">
        <v>156.03</v>
      </c>
      <c r="G62" s="8">
        <f t="shared" si="4"/>
        <v>4713.6400000000003</v>
      </c>
      <c r="I62" s="12"/>
    </row>
    <row r="63" spans="1:9" x14ac:dyDescent="0.3">
      <c r="A63" s="25"/>
      <c r="B63" s="4">
        <v>58</v>
      </c>
      <c r="C63" s="15" t="s">
        <v>67</v>
      </c>
      <c r="D63" s="8">
        <v>45292.03</v>
      </c>
      <c r="E63" s="8">
        <v>1587.09</v>
      </c>
      <c r="F63" s="8">
        <v>2429.59</v>
      </c>
      <c r="G63" s="8">
        <f t="shared" si="4"/>
        <v>49308.709999999992</v>
      </c>
      <c r="I63" s="12"/>
    </row>
    <row r="64" spans="1:9" x14ac:dyDescent="0.3">
      <c r="A64" s="20" t="s">
        <v>3</v>
      </c>
      <c r="B64" s="21"/>
      <c r="C64" s="22"/>
      <c r="D64" s="11">
        <f>SUM(D55:D63)</f>
        <v>181807.4</v>
      </c>
      <c r="E64" s="11">
        <f t="shared" ref="E64:G64" si="6">SUM(E55:E63)</f>
        <v>11366.97</v>
      </c>
      <c r="F64" s="11">
        <f t="shared" si="6"/>
        <v>7639.22</v>
      </c>
      <c r="G64" s="11">
        <f t="shared" si="6"/>
        <v>200813.59</v>
      </c>
      <c r="I64" s="12">
        <f>G64*24</f>
        <v>4819526.16</v>
      </c>
    </row>
    <row r="65" spans="1:7" x14ac:dyDescent="0.3">
      <c r="C65" s="1"/>
      <c r="D65" s="1"/>
      <c r="E65" s="1"/>
      <c r="F65" s="1"/>
      <c r="G65" s="1"/>
    </row>
    <row r="66" spans="1:7" x14ac:dyDescent="0.3">
      <c r="A66" s="2"/>
      <c r="B66" s="2"/>
      <c r="C66" s="2" t="s">
        <v>4</v>
      </c>
      <c r="D66" s="2">
        <v>24</v>
      </c>
      <c r="E66" s="6" t="s">
        <v>5</v>
      </c>
      <c r="F66" s="6"/>
      <c r="G66" s="6"/>
    </row>
    <row r="67" spans="1:7" x14ac:dyDescent="0.3">
      <c r="C67" s="1"/>
      <c r="D67" s="1"/>
      <c r="E67" s="1"/>
      <c r="F67" s="1"/>
      <c r="G67" s="1"/>
    </row>
    <row r="68" spans="1:7" x14ac:dyDescent="0.3">
      <c r="A68" s="7"/>
      <c r="B68" s="7"/>
      <c r="C68" s="7" t="s">
        <v>70</v>
      </c>
      <c r="D68" s="7"/>
      <c r="E68" s="19">
        <f>G19+G32+G45+G54+G64</f>
        <v>1477398.9400000002</v>
      </c>
      <c r="F68" s="19"/>
      <c r="G68" s="19"/>
    </row>
    <row r="70" spans="1:7" x14ac:dyDescent="0.3">
      <c r="C70" t="s">
        <v>68</v>
      </c>
      <c r="E70" s="17">
        <f>E68*D66</f>
        <v>35457574.560000002</v>
      </c>
      <c r="F70" s="18"/>
      <c r="G70" s="18"/>
    </row>
    <row r="72" spans="1:7" x14ac:dyDescent="0.3">
      <c r="C72" t="s">
        <v>69</v>
      </c>
      <c r="E72" s="17">
        <f>E70/2</f>
        <v>17728787.280000001</v>
      </c>
      <c r="F72" s="17"/>
      <c r="G72" s="17"/>
    </row>
  </sheetData>
  <mergeCells count="13">
    <mergeCell ref="E70:G70"/>
    <mergeCell ref="E72:G72"/>
    <mergeCell ref="E68:G68"/>
    <mergeCell ref="A64:C64"/>
    <mergeCell ref="A2:A18"/>
    <mergeCell ref="A20:A31"/>
    <mergeCell ref="A33:A44"/>
    <mergeCell ref="A46:A53"/>
    <mergeCell ref="A55:A63"/>
    <mergeCell ref="A19:C19"/>
    <mergeCell ref="A32:C32"/>
    <mergeCell ref="A45:C45"/>
    <mergeCell ref="A54:C5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809A0-D22B-4E77-AC2E-075085853C60}">
  <dimension ref="A1"/>
  <sheetViews>
    <sheetView workbookViewId="0">
      <selection activeCell="M5" sqref="M5:M15"/>
    </sheetView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9FC4D3AD-2685-4DDB-8670-3FFA47CEA09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9D6C82-34C9-42EA-9119-8C96FB4DFC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a22de5-0768-4b82-a85d-749a4d842431"/>
    <ds:schemaRef ds:uri="d5012819-820f-4f58-97cc-92638848d0a5"/>
    <ds:schemaRef ds:uri="1c343fe7-d293-48f8-95a0-508e3568d6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A8EF5B-4BBF-419C-84A0-6E4148648492}">
  <ds:schemaRefs>
    <ds:schemaRef ds:uri="http://schemas.microsoft.com/office/2006/metadata/properties"/>
    <ds:schemaRef ds:uri="http://schemas.microsoft.com/office/infopath/2007/PartnerControls"/>
    <ds:schemaRef ds:uri="1c343fe7-d293-48f8-95a0-508e3568d6db"/>
    <ds:schemaRef ds:uri="64a22de5-0768-4b82-a85d-749a4d84243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Sheet1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2015-06-05T18:17:20Z</dcterms:created>
  <dcterms:modified xsi:type="dcterms:W3CDTF">2025-11-29T14:31:03Z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  <property fmtid="{D5CDD505-2E9C-101B-9397-08002B2CF9AE}" pid="3" name="MediaServiceImageTags">
    <vt:lpwstr/>
  </property>
</Properties>
</file>